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sitzer\Dropbox\Masterarbeit Maximilian Heindl\Unterlagen für Lehrveranstaltung\"/>
    </mc:Choice>
  </mc:AlternateContent>
  <xr:revisionPtr revIDLastSave="0" documentId="13_ncr:1_{B719F6EF-7E2F-4161-863F-34B3A4C09CB7}" xr6:coauthVersionLast="32" xr6:coauthVersionMax="32" xr10:uidLastSave="{00000000-0000-0000-0000-000000000000}"/>
  <bookViews>
    <workbookView xWindow="0" yWindow="0" windowWidth="20490" windowHeight="8130" activeTab="1" xr2:uid="{78BA7015-F485-40F5-9EE1-E4F8AE74F58C}"/>
  </bookViews>
  <sheets>
    <sheet name="CRR Modell" sheetId="1" r:id="rId1"/>
    <sheet name="Black Scholes Modell" sheetId="2" r:id="rId2"/>
  </sheets>
  <definedNames>
    <definedName name="df">'CRR Modell'!$B$30</definedName>
    <definedName name="Downstep">'CRR Modell'!$B$19</definedName>
    <definedName name="e">'CRR Modell'!$B$12</definedName>
    <definedName name="Pdn">'CRR Modell'!$B$26</definedName>
    <definedName name="Pup">'CRR Modell'!$B$24</definedName>
    <definedName name="Strike">'CRR Modell'!$B$6</definedName>
    <definedName name="Upstep">'CRR Modell'!$B$17</definedName>
    <definedName name="Zins">'CRR Modell'!$B$8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D16" i="2" s="1"/>
  <c r="D17" i="2" l="1"/>
  <c r="D19" i="2"/>
  <c r="D20" i="2" s="1"/>
  <c r="B13" i="2"/>
  <c r="D23" i="2" l="1"/>
  <c r="B12" i="1" l="1"/>
  <c r="B17" i="1" s="1"/>
  <c r="B13" i="1"/>
  <c r="B14" i="1"/>
  <c r="K24" i="1"/>
  <c r="B30" i="1"/>
  <c r="G11" i="1" l="1"/>
  <c r="B19" i="1"/>
  <c r="I8" i="1" l="1"/>
  <c r="K5" i="1" s="1"/>
  <c r="I14" i="1"/>
  <c r="B24" i="1"/>
  <c r="B26" i="1" s="1"/>
  <c r="G17" i="1"/>
  <c r="I20" i="1" s="1"/>
  <c r="K23" i="1" s="1"/>
  <c r="M26" i="1" l="1"/>
  <c r="M20" i="1"/>
  <c r="K17" i="1"/>
  <c r="K11" i="1"/>
  <c r="M14" i="1" s="1"/>
  <c r="M15" i="1" s="1"/>
  <c r="K18" i="1" s="1"/>
  <c r="I21" i="1" s="1"/>
  <c r="M2" i="1"/>
  <c r="M3" i="1" s="1"/>
  <c r="M8" i="1"/>
  <c r="M9" i="1" s="1"/>
  <c r="K12" i="1" l="1"/>
  <c r="I15" i="1" s="1"/>
  <c r="G18" i="1" s="1"/>
  <c r="K6" i="1"/>
  <c r="I9" i="1" s="1"/>
  <c r="G12" i="1" s="1"/>
  <c r="E15" i="1" s="1"/>
</calcChain>
</file>

<file path=xl/sharedStrings.xml><?xml version="1.0" encoding="utf-8"?>
<sst xmlns="http://schemas.openxmlformats.org/spreadsheetml/2006/main" count="35" uniqueCount="24">
  <si>
    <t>Erwartungswert</t>
  </si>
  <si>
    <t>Diskontierungsparameter</t>
  </si>
  <si>
    <t>Wahrscheinlichkeitsparameter</t>
  </si>
  <si>
    <t>Downstep</t>
  </si>
  <si>
    <t>Uptstep</t>
  </si>
  <si>
    <t>Wertänderungsparameter</t>
  </si>
  <si>
    <t>t=0,252/4:</t>
  </si>
  <si>
    <t>T=92/365:</t>
  </si>
  <si>
    <t>Eulersche Zahl:</t>
  </si>
  <si>
    <t>Steps:</t>
  </si>
  <si>
    <t>Laufzeit in Tagen :</t>
  </si>
  <si>
    <t>Zins p.a. (r):</t>
  </si>
  <si>
    <r>
      <t>Volatilität (</t>
    </r>
    <r>
      <rPr>
        <sz val="11"/>
        <color theme="1"/>
        <rFont val="Calibri"/>
        <family val="2"/>
      </rPr>
      <t>σ)</t>
    </r>
    <r>
      <rPr>
        <sz val="11"/>
        <color theme="1"/>
        <rFont val="Calibri"/>
        <family val="2"/>
        <scheme val="minor"/>
      </rPr>
      <t>:</t>
    </r>
  </si>
  <si>
    <t>Strike (K):</t>
  </si>
  <si>
    <t>Kurs des Underlyings (S):</t>
  </si>
  <si>
    <t>europäisch</t>
  </si>
  <si>
    <t>Ausübungsrecht:</t>
  </si>
  <si>
    <t>Call</t>
  </si>
  <si>
    <t>Optionstyp:</t>
  </si>
  <si>
    <t>Performanceindex</t>
  </si>
  <si>
    <t>Markt-Typ:</t>
  </si>
  <si>
    <t>Daten</t>
  </si>
  <si>
    <t>Jahr in Tagen</t>
  </si>
  <si>
    <t>Aktienoption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</si>
</sst>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00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5" xfId="0" applyBorder="1"/>
    <xf numFmtId="0" fontId="2" fillId="0" borderId="6" xfId="0" applyFont="1" applyBorder="1"/>
    <xf numFmtId="164" fontId="0" fillId="0" borderId="1" xfId="0" applyNumberFormat="1" applyBorder="1"/>
    <xf numFmtId="0" fontId="0" fillId="0" borderId="3" xfId="0" applyBorder="1"/>
    <xf numFmtId="43" fontId="0" fillId="0" borderId="7" xfId="1" applyFont="1" applyBorder="1"/>
    <xf numFmtId="43" fontId="0" fillId="0" borderId="8" xfId="0" applyNumberFormat="1" applyBorder="1"/>
    <xf numFmtId="164" fontId="0" fillId="0" borderId="3" xfId="0" applyNumberFormat="1" applyBorder="1"/>
    <xf numFmtId="0" fontId="0" fillId="0" borderId="1" xfId="0" applyBorder="1"/>
    <xf numFmtId="43" fontId="0" fillId="0" borderId="7" xfId="0" applyNumberFormat="1" applyBorder="1"/>
    <xf numFmtId="43" fontId="0" fillId="0" borderId="8" xfId="1" applyFont="1" applyBorder="1"/>
    <xf numFmtId="165" fontId="0" fillId="0" borderId="0" xfId="0" applyNumberFormat="1"/>
    <xf numFmtId="0" fontId="0" fillId="0" borderId="0" xfId="0" quotePrefix="1"/>
    <xf numFmtId="164" fontId="0" fillId="0" borderId="0" xfId="0" applyNumberFormat="1"/>
    <xf numFmtId="9" fontId="0" fillId="0" borderId="0" xfId="0" applyNumberFormat="1"/>
    <xf numFmtId="0" fontId="2" fillId="0" borderId="0" xfId="0" applyFo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6" xfId="0" applyBorder="1"/>
    <xf numFmtId="0" fontId="0" fillId="0" borderId="2" xfId="0" applyBorder="1"/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164" fontId="0" fillId="0" borderId="5" xfId="0" applyNumberFormat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12</xdr:row>
      <xdr:rowOff>13607</xdr:rowOff>
    </xdr:from>
    <xdr:to>
      <xdr:col>5</xdr:col>
      <xdr:colOff>421821</xdr:colOff>
      <xdr:row>13</xdr:row>
      <xdr:rowOff>0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864E8414-2BAC-4A3D-BD39-E0F7F514E901}"/>
            </a:ext>
          </a:extLst>
        </xdr:cNvPr>
        <xdr:cNvCxnSpPr/>
      </xdr:nvCxnSpPr>
      <xdr:spPr>
        <a:xfrm flipV="1">
          <a:off x="3829050" y="2299607"/>
          <a:ext cx="402771" cy="17689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402771</xdr:colOff>
      <xdr:row>9</xdr:row>
      <xdr:rowOff>176893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30D23FE0-ECAC-4373-81FC-AE9D6D358733}"/>
            </a:ext>
          </a:extLst>
        </xdr:cNvPr>
        <xdr:cNvCxnSpPr/>
      </xdr:nvCxnSpPr>
      <xdr:spPr>
        <a:xfrm flipV="1">
          <a:off x="5334000" y="1714500"/>
          <a:ext cx="402771" cy="17689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402771</xdr:colOff>
      <xdr:row>6</xdr:row>
      <xdr:rowOff>176893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6CB14C5D-01EF-4300-9228-6D4EC4373EAD}"/>
            </a:ext>
          </a:extLst>
        </xdr:cNvPr>
        <xdr:cNvCxnSpPr/>
      </xdr:nvCxnSpPr>
      <xdr:spPr>
        <a:xfrm flipV="1">
          <a:off x="6858000" y="1143000"/>
          <a:ext cx="402771" cy="17689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402771</xdr:colOff>
      <xdr:row>12</xdr:row>
      <xdr:rowOff>176893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296DCCE0-C650-4A82-93F4-2CAFF7CFB2E8}"/>
            </a:ext>
          </a:extLst>
        </xdr:cNvPr>
        <xdr:cNvCxnSpPr/>
      </xdr:nvCxnSpPr>
      <xdr:spPr>
        <a:xfrm flipV="1">
          <a:off x="6858000" y="2286000"/>
          <a:ext cx="402771" cy="17689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431800</xdr:colOff>
      <xdr:row>18</xdr:row>
      <xdr:rowOff>176894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B4FF4286-5C98-464C-8FB0-21D9750AD509}"/>
            </a:ext>
          </a:extLst>
        </xdr:cNvPr>
        <xdr:cNvCxnSpPr/>
      </xdr:nvCxnSpPr>
      <xdr:spPr>
        <a:xfrm flipV="1">
          <a:off x="6858000" y="3429000"/>
          <a:ext cx="431800" cy="17689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402771</xdr:colOff>
      <xdr:row>15</xdr:row>
      <xdr:rowOff>176893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5074BC0F-1737-4722-B27D-40CEAC919331}"/>
            </a:ext>
          </a:extLst>
        </xdr:cNvPr>
        <xdr:cNvCxnSpPr/>
      </xdr:nvCxnSpPr>
      <xdr:spPr>
        <a:xfrm flipV="1">
          <a:off x="5334000" y="2857500"/>
          <a:ext cx="402771" cy="17689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6804</xdr:colOff>
      <xdr:row>15</xdr:row>
      <xdr:rowOff>0</xdr:rowOff>
    </xdr:from>
    <xdr:to>
      <xdr:col>6</xdr:col>
      <xdr:colOff>6803</xdr:colOff>
      <xdr:row>16</xdr:row>
      <xdr:rowOff>6804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28F69A59-43E3-419E-A6F9-FED380F4EE79}"/>
            </a:ext>
          </a:extLst>
        </xdr:cNvPr>
        <xdr:cNvCxnSpPr/>
      </xdr:nvCxnSpPr>
      <xdr:spPr>
        <a:xfrm>
          <a:off x="3816804" y="2857500"/>
          <a:ext cx="761999" cy="19730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13607</xdr:colOff>
      <xdr:row>19</xdr:row>
      <xdr:rowOff>6804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09D97B07-917E-4F37-8DB5-5C94120BA920}"/>
            </a:ext>
          </a:extLst>
        </xdr:cNvPr>
        <xdr:cNvCxnSpPr/>
      </xdr:nvCxnSpPr>
      <xdr:spPr>
        <a:xfrm>
          <a:off x="5334000" y="3429000"/>
          <a:ext cx="775607" cy="19730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435428</xdr:colOff>
      <xdr:row>22</xdr:row>
      <xdr:rowOff>6804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12973531-3F04-4FC2-947B-1DCC1AD97029}"/>
            </a:ext>
          </a:extLst>
        </xdr:cNvPr>
        <xdr:cNvCxnSpPr/>
      </xdr:nvCxnSpPr>
      <xdr:spPr>
        <a:xfrm>
          <a:off x="6858000" y="4000500"/>
          <a:ext cx="435428" cy="19730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435428</xdr:colOff>
      <xdr:row>16</xdr:row>
      <xdr:rowOff>6804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20936060-25CF-4EC8-A132-EE68AEE4EDFA}"/>
            </a:ext>
          </a:extLst>
        </xdr:cNvPr>
        <xdr:cNvCxnSpPr/>
      </xdr:nvCxnSpPr>
      <xdr:spPr>
        <a:xfrm>
          <a:off x="6858000" y="2857500"/>
          <a:ext cx="435428" cy="19730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435428</xdr:colOff>
      <xdr:row>10</xdr:row>
      <xdr:rowOff>6804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A90E3D58-CAEB-44CB-93C0-9DD507C908DC}"/>
            </a:ext>
          </a:extLst>
        </xdr:cNvPr>
        <xdr:cNvCxnSpPr/>
      </xdr:nvCxnSpPr>
      <xdr:spPr>
        <a:xfrm>
          <a:off x="6858000" y="1714500"/>
          <a:ext cx="435428" cy="19730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13607</xdr:colOff>
      <xdr:row>13</xdr:row>
      <xdr:rowOff>6804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754BDFAB-850F-48F8-9076-1469F27B36F2}"/>
            </a:ext>
          </a:extLst>
        </xdr:cNvPr>
        <xdr:cNvCxnSpPr/>
      </xdr:nvCxnSpPr>
      <xdr:spPr>
        <a:xfrm>
          <a:off x="5334000" y="2286000"/>
          <a:ext cx="775607" cy="19730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1047750</xdr:colOff>
      <xdr:row>16</xdr:row>
      <xdr:rowOff>104774</xdr:rowOff>
    </xdr:from>
    <xdr:ext cx="648000" cy="2041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feld 13">
              <a:extLst>
                <a:ext uri="{FF2B5EF4-FFF2-40B4-BE49-F238E27FC236}">
                  <a16:creationId xmlns:a16="http://schemas.microsoft.com/office/drawing/2014/main" id="{ED3947FB-006F-4730-8779-3EFAE19ED6B7}"/>
                </a:ext>
              </a:extLst>
            </xdr:cNvPr>
            <xdr:cNvSpPr txBox="1"/>
          </xdr:nvSpPr>
          <xdr:spPr>
            <a:xfrm>
              <a:off x="762000" y="3152774"/>
              <a:ext cx="648000" cy="204158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AT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de-AT" sz="1100" b="0" i="1">
                        <a:latin typeface="Cambria Math" panose="02040503050406030204" pitchFamily="18" charset="0"/>
                      </a:rPr>
                      <m:t>= </m:t>
                    </m:r>
                    <m:sSup>
                      <m:sSupPr>
                        <m:ctrlPr>
                          <a:rPr lang="de-AT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AT" sz="11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  <m:sup>
                        <m:r>
                          <a:rPr lang="de-AT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𝜎</m:t>
                        </m:r>
                        <m:rad>
                          <m:radPr>
                            <m:degHide m:val="on"/>
                            <m:ctrlPr>
                              <a:rPr lang="de-A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de-A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𝑡</m:t>
                            </m:r>
                          </m:e>
                        </m:rad>
                      </m:sup>
                    </m:sSup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4" name="Textfeld 13">
              <a:extLst>
                <a:ext uri="{FF2B5EF4-FFF2-40B4-BE49-F238E27FC236}">
                  <a16:creationId xmlns:a16="http://schemas.microsoft.com/office/drawing/2014/main" id="{ED3947FB-006F-4730-8779-3EFAE19ED6B7}"/>
                </a:ext>
              </a:extLst>
            </xdr:cNvPr>
            <xdr:cNvSpPr txBox="1"/>
          </xdr:nvSpPr>
          <xdr:spPr>
            <a:xfrm>
              <a:off x="762000" y="3152774"/>
              <a:ext cx="648000" cy="204158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de-AT" sz="1100" b="0" i="0">
                  <a:latin typeface="Cambria Math" panose="02040503050406030204" pitchFamily="18" charset="0"/>
                </a:rPr>
                <a:t>𝑢= 𝑒^(</a:t>
              </a:r>
              <a:r>
                <a:rPr lang="de-AT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𝜎√𝑡)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2</xdr:col>
      <xdr:colOff>628650</xdr:colOff>
      <xdr:row>16</xdr:row>
      <xdr:rowOff>57150</xdr:rowOff>
    </xdr:from>
    <xdr:ext cx="184731" cy="264560"/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FAA07ED8-EBFE-4704-864D-62DB40DA9E26}"/>
            </a:ext>
          </a:extLst>
        </xdr:cNvPr>
        <xdr:cNvSpPr txBox="1"/>
      </xdr:nvSpPr>
      <xdr:spPr>
        <a:xfrm>
          <a:off x="215265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1095375</xdr:colOff>
      <xdr:row>18</xdr:row>
      <xdr:rowOff>95250</xdr:rowOff>
    </xdr:from>
    <xdr:ext cx="390525" cy="2589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feld 15">
              <a:extLst>
                <a:ext uri="{FF2B5EF4-FFF2-40B4-BE49-F238E27FC236}">
                  <a16:creationId xmlns:a16="http://schemas.microsoft.com/office/drawing/2014/main" id="{D4BBD558-54E6-4994-9E28-475263C575AA}"/>
                </a:ext>
              </a:extLst>
            </xdr:cNvPr>
            <xdr:cNvSpPr txBox="1"/>
          </xdr:nvSpPr>
          <xdr:spPr>
            <a:xfrm>
              <a:off x="762000" y="3524250"/>
              <a:ext cx="390525" cy="258923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AT" sz="1100" b="0" i="1">
                      <a:latin typeface="Cambria Math" panose="02040503050406030204" pitchFamily="18" charset="0"/>
                    </a:rPr>
                    <m:t>𝑑</m:t>
                  </m:r>
                </m:oMath>
              </a14:m>
              <a:r>
                <a:rPr lang="de-DE" sz="1100"/>
                <a:t> = </a:t>
              </a:r>
              <a14:m>
                <m:oMath xmlns:m="http://schemas.openxmlformats.org/officeDocument/2006/math">
                  <m:f>
                    <m:fPr>
                      <m:ctrlPr>
                        <a:rPr lang="de-DE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de-AT" sz="1100" b="0" i="1">
                          <a:latin typeface="Cambria Math" panose="02040503050406030204" pitchFamily="18" charset="0"/>
                        </a:rPr>
                        <m:t>1</m:t>
                      </m:r>
                    </m:num>
                    <m:den>
                      <m:r>
                        <a:rPr lang="de-AT" sz="1100" b="0" i="1">
                          <a:latin typeface="Cambria Math" panose="02040503050406030204" pitchFamily="18" charset="0"/>
                        </a:rPr>
                        <m:t>𝑢</m:t>
                      </m:r>
                    </m:den>
                  </m:f>
                </m:oMath>
              </a14:m>
              <a:endParaRPr lang="de-DE" sz="1100"/>
            </a:p>
          </xdr:txBody>
        </xdr:sp>
      </mc:Choice>
      <mc:Fallback xmlns="">
        <xdr:sp macro="" textlink="">
          <xdr:nvSpPr>
            <xdr:cNvPr id="16" name="Textfeld 15">
              <a:extLst>
                <a:ext uri="{FF2B5EF4-FFF2-40B4-BE49-F238E27FC236}">
                  <a16:creationId xmlns:a16="http://schemas.microsoft.com/office/drawing/2014/main" id="{D4BBD558-54E6-4994-9E28-475263C575AA}"/>
                </a:ext>
              </a:extLst>
            </xdr:cNvPr>
            <xdr:cNvSpPr txBox="1"/>
          </xdr:nvSpPr>
          <xdr:spPr>
            <a:xfrm>
              <a:off x="762000" y="3524250"/>
              <a:ext cx="390525" cy="258923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de-AT" sz="1100" b="0" i="0">
                  <a:latin typeface="Cambria Math" panose="02040503050406030204" pitchFamily="18" charset="0"/>
                </a:rPr>
                <a:t>𝑑</a:t>
              </a:r>
              <a:r>
                <a:rPr lang="de-DE" sz="1100"/>
                <a:t> = </a:t>
              </a:r>
              <a:r>
                <a:rPr lang="de-AT" sz="1100" b="0" i="0">
                  <a:latin typeface="Cambria Math" panose="02040503050406030204" pitchFamily="18" charset="0"/>
                </a:rPr>
                <a:t>1</a:t>
              </a:r>
              <a:r>
                <a:rPr lang="de-DE" sz="1100" b="0" i="0">
                  <a:latin typeface="Cambria Math" panose="02040503050406030204" pitchFamily="18" charset="0"/>
                </a:rPr>
                <a:t>/</a:t>
              </a:r>
              <a:r>
                <a:rPr lang="de-AT" sz="1100" b="0" i="0">
                  <a:latin typeface="Cambria Math" panose="02040503050406030204" pitchFamily="18" charset="0"/>
                </a:rPr>
                <a:t>𝑢</a:t>
              </a:r>
              <a:endParaRPr lang="de-DE" sz="1100"/>
            </a:p>
          </xdr:txBody>
        </xdr:sp>
      </mc:Fallback>
    </mc:AlternateContent>
    <xdr:clientData/>
  </xdr:oneCellAnchor>
  <xdr:twoCellAnchor>
    <xdr:from>
      <xdr:col>11</xdr:col>
      <xdr:colOff>0</xdr:colOff>
      <xdr:row>3</xdr:row>
      <xdr:rowOff>0</xdr:rowOff>
    </xdr:from>
    <xdr:to>
      <xdr:col>11</xdr:col>
      <xdr:colOff>402771</xdr:colOff>
      <xdr:row>3</xdr:row>
      <xdr:rowOff>176893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5E308E3F-D721-4BD1-8A0D-33BF99DEC270}"/>
            </a:ext>
          </a:extLst>
        </xdr:cNvPr>
        <xdr:cNvCxnSpPr/>
      </xdr:nvCxnSpPr>
      <xdr:spPr>
        <a:xfrm flipV="1">
          <a:off x="8382000" y="571500"/>
          <a:ext cx="402771" cy="17689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402771</xdr:colOff>
      <xdr:row>9</xdr:row>
      <xdr:rowOff>176893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639D8CC4-DE9D-4D3B-9743-CB469400B7A3}"/>
            </a:ext>
          </a:extLst>
        </xdr:cNvPr>
        <xdr:cNvCxnSpPr/>
      </xdr:nvCxnSpPr>
      <xdr:spPr>
        <a:xfrm flipV="1">
          <a:off x="8382000" y="1714500"/>
          <a:ext cx="402771" cy="17689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402771</xdr:colOff>
      <xdr:row>15</xdr:row>
      <xdr:rowOff>176893</xdr:rowOff>
    </xdr:to>
    <xdr:cxnSp macro="">
      <xdr:nvCxnSpPr>
        <xdr:cNvPr id="19" name="Gerade Verbindung mit Pfeil 18">
          <a:extLst>
            <a:ext uri="{FF2B5EF4-FFF2-40B4-BE49-F238E27FC236}">
              <a16:creationId xmlns:a16="http://schemas.microsoft.com/office/drawing/2014/main" id="{B1913AFB-EE6E-42B1-A2F8-89C5B98CA421}"/>
            </a:ext>
          </a:extLst>
        </xdr:cNvPr>
        <xdr:cNvCxnSpPr/>
      </xdr:nvCxnSpPr>
      <xdr:spPr>
        <a:xfrm flipV="1">
          <a:off x="8382000" y="2857500"/>
          <a:ext cx="402771" cy="17689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402771</xdr:colOff>
      <xdr:row>21</xdr:row>
      <xdr:rowOff>176893</xdr:rowOff>
    </xdr:to>
    <xdr:cxnSp macro="">
      <xdr:nvCxnSpPr>
        <xdr:cNvPr id="20" name="Gerade Verbindung mit Pfeil 19">
          <a:extLst>
            <a:ext uri="{FF2B5EF4-FFF2-40B4-BE49-F238E27FC236}">
              <a16:creationId xmlns:a16="http://schemas.microsoft.com/office/drawing/2014/main" id="{F1898A11-DFDD-4E83-912E-BFD1DA0A28B8}"/>
            </a:ext>
          </a:extLst>
        </xdr:cNvPr>
        <xdr:cNvCxnSpPr/>
      </xdr:nvCxnSpPr>
      <xdr:spPr>
        <a:xfrm flipV="1">
          <a:off x="8382000" y="4000500"/>
          <a:ext cx="402771" cy="17689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432707</xdr:colOff>
      <xdr:row>7</xdr:row>
      <xdr:rowOff>6804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DC6477DE-20C1-48E7-8D41-FD52F28F512E}"/>
            </a:ext>
          </a:extLst>
        </xdr:cNvPr>
        <xdr:cNvCxnSpPr/>
      </xdr:nvCxnSpPr>
      <xdr:spPr>
        <a:xfrm>
          <a:off x="8382000" y="1143000"/>
          <a:ext cx="432707" cy="19730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432707</xdr:colOff>
      <xdr:row>13</xdr:row>
      <xdr:rowOff>6804</xdr:rowOff>
    </xdr:to>
    <xdr:cxnSp macro="">
      <xdr:nvCxnSpPr>
        <xdr:cNvPr id="22" name="Gerade Verbindung mit Pfeil 21">
          <a:extLst>
            <a:ext uri="{FF2B5EF4-FFF2-40B4-BE49-F238E27FC236}">
              <a16:creationId xmlns:a16="http://schemas.microsoft.com/office/drawing/2014/main" id="{336BF8A1-E3D0-4E84-ABCB-790EC025ED15}"/>
            </a:ext>
          </a:extLst>
        </xdr:cNvPr>
        <xdr:cNvCxnSpPr/>
      </xdr:nvCxnSpPr>
      <xdr:spPr>
        <a:xfrm>
          <a:off x="8382000" y="2286000"/>
          <a:ext cx="432707" cy="19730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432707</xdr:colOff>
      <xdr:row>19</xdr:row>
      <xdr:rowOff>6804</xdr:rowOff>
    </xdr:to>
    <xdr:cxnSp macro="">
      <xdr:nvCxnSpPr>
        <xdr:cNvPr id="23" name="Gerade Verbindung mit Pfeil 22">
          <a:extLst>
            <a:ext uri="{FF2B5EF4-FFF2-40B4-BE49-F238E27FC236}">
              <a16:creationId xmlns:a16="http://schemas.microsoft.com/office/drawing/2014/main" id="{23FBDFD7-3CB4-4D5D-8E69-BA459388DCCF}"/>
            </a:ext>
          </a:extLst>
        </xdr:cNvPr>
        <xdr:cNvCxnSpPr/>
      </xdr:nvCxnSpPr>
      <xdr:spPr>
        <a:xfrm>
          <a:off x="8382000" y="3429000"/>
          <a:ext cx="432707" cy="19730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432707</xdr:colOff>
      <xdr:row>25</xdr:row>
      <xdr:rowOff>6804</xdr:rowOff>
    </xdr:to>
    <xdr:cxnSp macro="">
      <xdr:nvCxnSpPr>
        <xdr:cNvPr id="24" name="Gerade Verbindung mit Pfeil 23">
          <a:extLst>
            <a:ext uri="{FF2B5EF4-FFF2-40B4-BE49-F238E27FC236}">
              <a16:creationId xmlns:a16="http://schemas.microsoft.com/office/drawing/2014/main" id="{2A6CD053-B171-43C3-A3B6-AB10F14CE7CA}"/>
            </a:ext>
          </a:extLst>
        </xdr:cNvPr>
        <xdr:cNvCxnSpPr/>
      </xdr:nvCxnSpPr>
      <xdr:spPr>
        <a:xfrm>
          <a:off x="8382000" y="4572000"/>
          <a:ext cx="432707" cy="19730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257175</xdr:colOff>
      <xdr:row>22</xdr:row>
      <xdr:rowOff>0</xdr:rowOff>
    </xdr:from>
    <xdr:ext cx="935769" cy="3365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feld 24">
              <a:extLst>
                <a:ext uri="{FF2B5EF4-FFF2-40B4-BE49-F238E27FC236}">
                  <a16:creationId xmlns:a16="http://schemas.microsoft.com/office/drawing/2014/main" id="{F170D8C4-ED01-45B4-8DC5-58B5F510AB1C}"/>
                </a:ext>
              </a:extLst>
            </xdr:cNvPr>
            <xdr:cNvSpPr txBox="1"/>
          </xdr:nvSpPr>
          <xdr:spPr>
            <a:xfrm>
              <a:off x="257175" y="4191000"/>
              <a:ext cx="935769" cy="3365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AT" sz="1100" b="0" i="1">
                        <a:latin typeface="Cambria Math" panose="02040503050406030204" pitchFamily="18" charset="0"/>
                      </a:rPr>
                      <m:t>𝑃𝑢𝑝</m:t>
                    </m:r>
                    <m:r>
                      <a:rPr lang="de-AT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de-AT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AT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de-AT" sz="1100" b="0" i="1">
                                <a:latin typeface="Cambria Math" panose="02040503050406030204" pitchFamily="18" charset="0"/>
                              </a:rPr>
                              <m:t>𝑒</m:t>
                            </m:r>
                          </m:e>
                          <m:sup>
                            <m:r>
                              <a:rPr lang="de-AT" sz="1100" b="0" i="1">
                                <a:latin typeface="Cambria Math" panose="02040503050406030204" pitchFamily="18" charset="0"/>
                              </a:rPr>
                              <m:t>𝑟𝑡</m:t>
                            </m:r>
                          </m:sup>
                        </m:sSup>
                        <m:r>
                          <a:rPr lang="de-AT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de-AT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num>
                      <m:den>
                        <m:r>
                          <a:rPr lang="de-AT" sz="1100" b="0" i="1">
                            <a:latin typeface="Cambria Math" panose="02040503050406030204" pitchFamily="18" charset="0"/>
                          </a:rPr>
                          <m:t>𝑢</m:t>
                        </m:r>
                        <m:r>
                          <a:rPr lang="de-AT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de-AT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den>
                    </m:f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25" name="Textfeld 24">
              <a:extLst>
                <a:ext uri="{FF2B5EF4-FFF2-40B4-BE49-F238E27FC236}">
                  <a16:creationId xmlns:a16="http://schemas.microsoft.com/office/drawing/2014/main" id="{F170D8C4-ED01-45B4-8DC5-58B5F510AB1C}"/>
                </a:ext>
              </a:extLst>
            </xdr:cNvPr>
            <xdr:cNvSpPr txBox="1"/>
          </xdr:nvSpPr>
          <xdr:spPr>
            <a:xfrm>
              <a:off x="257175" y="4191000"/>
              <a:ext cx="935769" cy="3365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AT" sz="1100" b="0" i="0">
                  <a:latin typeface="Cambria Math" panose="02040503050406030204" pitchFamily="18" charset="0"/>
                </a:rPr>
                <a:t>𝑃𝑢𝑝=  (𝑒^𝑟𝑡−𝑑)/(𝑢−𝑑)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0</xdr:col>
      <xdr:colOff>257175</xdr:colOff>
      <xdr:row>24</xdr:row>
      <xdr:rowOff>104775</xdr:rowOff>
    </xdr:from>
    <xdr:ext cx="96321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feld 25">
              <a:extLst>
                <a:ext uri="{FF2B5EF4-FFF2-40B4-BE49-F238E27FC236}">
                  <a16:creationId xmlns:a16="http://schemas.microsoft.com/office/drawing/2014/main" id="{97F64D95-3A47-4D01-9B41-B9D82CE5216A}"/>
                </a:ext>
              </a:extLst>
            </xdr:cNvPr>
            <xdr:cNvSpPr txBox="1"/>
          </xdr:nvSpPr>
          <xdr:spPr>
            <a:xfrm>
              <a:off x="257175" y="4676775"/>
              <a:ext cx="96321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AT" sz="1100" b="0" i="1">
                        <a:latin typeface="Cambria Math" panose="02040503050406030204" pitchFamily="18" charset="0"/>
                      </a:rPr>
                      <m:t>𝑃𝑑𝑛</m:t>
                    </m:r>
                    <m:r>
                      <a:rPr lang="de-AT" sz="1100" b="0" i="1">
                        <a:latin typeface="Cambria Math" panose="02040503050406030204" pitchFamily="18" charset="0"/>
                      </a:rPr>
                      <m:t>=1−</m:t>
                    </m:r>
                    <m:r>
                      <a:rPr lang="de-AT" sz="1100" b="0" i="1">
                        <a:latin typeface="Cambria Math" panose="02040503050406030204" pitchFamily="18" charset="0"/>
                      </a:rPr>
                      <m:t>𝑃𝑢𝑝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26" name="Textfeld 25">
              <a:extLst>
                <a:ext uri="{FF2B5EF4-FFF2-40B4-BE49-F238E27FC236}">
                  <a16:creationId xmlns:a16="http://schemas.microsoft.com/office/drawing/2014/main" id="{97F64D95-3A47-4D01-9B41-B9D82CE5216A}"/>
                </a:ext>
              </a:extLst>
            </xdr:cNvPr>
            <xdr:cNvSpPr txBox="1"/>
          </xdr:nvSpPr>
          <xdr:spPr>
            <a:xfrm>
              <a:off x="257175" y="4676775"/>
              <a:ext cx="96321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AT" sz="1100" b="0" i="0">
                  <a:latin typeface="Cambria Math" panose="02040503050406030204" pitchFamily="18" charset="0"/>
                </a:rPr>
                <a:t>𝑃𝑑𝑛=1−𝑃𝑢𝑝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0</xdr:col>
      <xdr:colOff>285750</xdr:colOff>
      <xdr:row>28</xdr:row>
      <xdr:rowOff>104775</xdr:rowOff>
    </xdr:from>
    <xdr:ext cx="639919" cy="1732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feld 26">
              <a:extLst>
                <a:ext uri="{FF2B5EF4-FFF2-40B4-BE49-F238E27FC236}">
                  <a16:creationId xmlns:a16="http://schemas.microsoft.com/office/drawing/2014/main" id="{11AF4158-8E04-43DF-81AF-866429606014}"/>
                </a:ext>
              </a:extLst>
            </xdr:cNvPr>
            <xdr:cNvSpPr txBox="1"/>
          </xdr:nvSpPr>
          <xdr:spPr>
            <a:xfrm>
              <a:off x="285750" y="5438775"/>
              <a:ext cx="639919" cy="1732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AT" sz="1100" b="0" i="1">
                        <a:latin typeface="Cambria Math" panose="02040503050406030204" pitchFamily="18" charset="0"/>
                      </a:rPr>
                      <m:t>𝑑𝑓</m:t>
                    </m:r>
                    <m:r>
                      <a:rPr lang="de-AT" sz="11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de-AT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AT" sz="11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  <m:sup>
                        <m:r>
                          <a:rPr lang="de-AT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de-AT" sz="1100" b="0" i="1">
                            <a:latin typeface="Cambria Math" panose="02040503050406030204" pitchFamily="18" charset="0"/>
                          </a:rPr>
                          <m:t>𝑟𝑡</m:t>
                        </m:r>
                      </m:sup>
                    </m:sSup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27" name="Textfeld 26">
              <a:extLst>
                <a:ext uri="{FF2B5EF4-FFF2-40B4-BE49-F238E27FC236}">
                  <a16:creationId xmlns:a16="http://schemas.microsoft.com/office/drawing/2014/main" id="{11AF4158-8E04-43DF-81AF-866429606014}"/>
                </a:ext>
              </a:extLst>
            </xdr:cNvPr>
            <xdr:cNvSpPr txBox="1"/>
          </xdr:nvSpPr>
          <xdr:spPr>
            <a:xfrm>
              <a:off x="285750" y="5438775"/>
              <a:ext cx="639919" cy="1732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AT" sz="1100" b="0" i="0">
                  <a:latin typeface="Cambria Math" panose="02040503050406030204" pitchFamily="18" charset="0"/>
                </a:rPr>
                <a:t>𝑑𝑓=𝑒^(−𝑟𝑡)</a:t>
              </a:r>
              <a:endParaRPr lang="de-DE" sz="1100"/>
            </a:p>
          </xdr:txBody>
        </xdr:sp>
      </mc:Fallback>
    </mc:AlternateContent>
    <xdr:clientData/>
  </xdr:oneCellAnchor>
  <xdr:twoCellAnchor>
    <xdr:from>
      <xdr:col>5</xdr:col>
      <xdr:colOff>7938</xdr:colOff>
      <xdr:row>16</xdr:row>
      <xdr:rowOff>0</xdr:rowOff>
    </xdr:from>
    <xdr:to>
      <xdr:col>5</xdr:col>
      <xdr:colOff>7939</xdr:colOff>
      <xdr:row>28</xdr:row>
      <xdr:rowOff>0</xdr:rowOff>
    </xdr:to>
    <xdr:cxnSp macro="">
      <xdr:nvCxnSpPr>
        <xdr:cNvPr id="28" name="Gerade Verbindung mit Pfeil 27">
          <a:extLst>
            <a:ext uri="{FF2B5EF4-FFF2-40B4-BE49-F238E27FC236}">
              <a16:creationId xmlns:a16="http://schemas.microsoft.com/office/drawing/2014/main" id="{EDBDE51C-19C7-4456-963B-482A78004856}"/>
            </a:ext>
          </a:extLst>
        </xdr:cNvPr>
        <xdr:cNvCxnSpPr/>
      </xdr:nvCxnSpPr>
      <xdr:spPr>
        <a:xfrm flipH="1">
          <a:off x="3817938" y="3048000"/>
          <a:ext cx="1" cy="2286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28</xdr:row>
      <xdr:rowOff>15875</xdr:rowOff>
    </xdr:to>
    <xdr:cxnSp macro="">
      <xdr:nvCxnSpPr>
        <xdr:cNvPr id="29" name="Gerade Verbindung mit Pfeil 28">
          <a:extLst>
            <a:ext uri="{FF2B5EF4-FFF2-40B4-BE49-F238E27FC236}">
              <a16:creationId xmlns:a16="http://schemas.microsoft.com/office/drawing/2014/main" id="{4744A613-C5B7-4953-9351-9B2301B0EC2F}"/>
            </a:ext>
          </a:extLst>
        </xdr:cNvPr>
        <xdr:cNvCxnSpPr/>
      </xdr:nvCxnSpPr>
      <xdr:spPr>
        <a:xfrm>
          <a:off x="5334000" y="3619500"/>
          <a:ext cx="0" cy="17303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22</xdr:row>
      <xdr:rowOff>7938</xdr:rowOff>
    </xdr:from>
    <xdr:to>
      <xdr:col>9</xdr:col>
      <xdr:colOff>1</xdr:colOff>
      <xdr:row>28</xdr:row>
      <xdr:rowOff>7938</xdr:rowOff>
    </xdr:to>
    <xdr:cxnSp macro="">
      <xdr:nvCxnSpPr>
        <xdr:cNvPr id="30" name="Gerade Verbindung mit Pfeil 29">
          <a:extLst>
            <a:ext uri="{FF2B5EF4-FFF2-40B4-BE49-F238E27FC236}">
              <a16:creationId xmlns:a16="http://schemas.microsoft.com/office/drawing/2014/main" id="{531D1C7F-24B9-4F91-A3E7-D3CAEC11CB50}"/>
            </a:ext>
          </a:extLst>
        </xdr:cNvPr>
        <xdr:cNvCxnSpPr/>
      </xdr:nvCxnSpPr>
      <xdr:spPr>
        <a:xfrm flipH="1">
          <a:off x="6858000" y="4198938"/>
          <a:ext cx="1" cy="1143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25</xdr:row>
      <xdr:rowOff>15875</xdr:rowOff>
    </xdr:from>
    <xdr:to>
      <xdr:col>11</xdr:col>
      <xdr:colOff>2</xdr:colOff>
      <xdr:row>28</xdr:row>
      <xdr:rowOff>7938</xdr:rowOff>
    </xdr:to>
    <xdr:cxnSp macro="">
      <xdr:nvCxnSpPr>
        <xdr:cNvPr id="31" name="Gerade Verbindung mit Pfeil 30">
          <a:extLst>
            <a:ext uri="{FF2B5EF4-FFF2-40B4-BE49-F238E27FC236}">
              <a16:creationId xmlns:a16="http://schemas.microsoft.com/office/drawing/2014/main" id="{FE54B163-4522-4741-950D-68DAC775FFFD}"/>
            </a:ext>
          </a:extLst>
        </xdr:cNvPr>
        <xdr:cNvCxnSpPr/>
      </xdr:nvCxnSpPr>
      <xdr:spPr>
        <a:xfrm flipH="1">
          <a:off x="8382000" y="4778375"/>
          <a:ext cx="2" cy="56356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754063</xdr:colOff>
      <xdr:row>27</xdr:row>
      <xdr:rowOff>0</xdr:rowOff>
    </xdr:from>
    <xdr:to>
      <xdr:col>13</xdr:col>
      <xdr:colOff>2</xdr:colOff>
      <xdr:row>28</xdr:row>
      <xdr:rowOff>7938</xdr:rowOff>
    </xdr:to>
    <xdr:cxnSp macro="">
      <xdr:nvCxnSpPr>
        <xdr:cNvPr id="32" name="Gerade Verbindung mit Pfeil 31">
          <a:extLst>
            <a:ext uri="{FF2B5EF4-FFF2-40B4-BE49-F238E27FC236}">
              <a16:creationId xmlns:a16="http://schemas.microsoft.com/office/drawing/2014/main" id="{58290189-0B58-4979-BE1A-4FCAEFC4A83D}"/>
            </a:ext>
          </a:extLst>
        </xdr:cNvPr>
        <xdr:cNvCxnSpPr/>
      </xdr:nvCxnSpPr>
      <xdr:spPr>
        <a:xfrm flipH="1">
          <a:off x="9898063" y="5143500"/>
          <a:ext cx="7939" cy="1984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7938</xdr:colOff>
      <xdr:row>30</xdr:row>
      <xdr:rowOff>0</xdr:rowOff>
    </xdr:from>
    <xdr:to>
      <xdr:col>13</xdr:col>
      <xdr:colOff>0</xdr:colOff>
      <xdr:row>30</xdr:row>
      <xdr:rowOff>0</xdr:rowOff>
    </xdr:to>
    <xdr:cxnSp macro="">
      <xdr:nvCxnSpPr>
        <xdr:cNvPr id="33" name="Gerade Verbindung mit Pfeil 32">
          <a:extLst>
            <a:ext uri="{FF2B5EF4-FFF2-40B4-BE49-F238E27FC236}">
              <a16:creationId xmlns:a16="http://schemas.microsoft.com/office/drawing/2014/main" id="{43211AF5-B93D-4A63-9302-3B4B27F498E9}"/>
            </a:ext>
          </a:extLst>
        </xdr:cNvPr>
        <xdr:cNvCxnSpPr/>
      </xdr:nvCxnSpPr>
      <xdr:spPr>
        <a:xfrm>
          <a:off x="3817938" y="5715000"/>
          <a:ext cx="608806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603251</xdr:colOff>
      <xdr:row>28</xdr:row>
      <xdr:rowOff>55562</xdr:rowOff>
    </xdr:from>
    <xdr:ext cx="303416" cy="264560"/>
    <xdr:sp macro="" textlink="">
      <xdr:nvSpPr>
        <xdr:cNvPr id="34" name="Textfeld 33">
          <a:extLst>
            <a:ext uri="{FF2B5EF4-FFF2-40B4-BE49-F238E27FC236}">
              <a16:creationId xmlns:a16="http://schemas.microsoft.com/office/drawing/2014/main" id="{6C6E21A2-45BA-4960-B928-0FC863608B46}"/>
            </a:ext>
          </a:extLst>
        </xdr:cNvPr>
        <xdr:cNvSpPr txBox="1"/>
      </xdr:nvSpPr>
      <xdr:spPr>
        <a:xfrm>
          <a:off x="3651251" y="5389562"/>
          <a:ext cx="30341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t0</a:t>
          </a:r>
        </a:p>
      </xdr:txBody>
    </xdr:sp>
    <xdr:clientData/>
  </xdr:oneCellAnchor>
  <xdr:oneCellAnchor>
    <xdr:from>
      <xdr:col>8</xdr:col>
      <xdr:colOff>587375</xdr:colOff>
      <xdr:row>28</xdr:row>
      <xdr:rowOff>55563</xdr:rowOff>
    </xdr:from>
    <xdr:ext cx="303416" cy="264560"/>
    <xdr:sp macro="" textlink="">
      <xdr:nvSpPr>
        <xdr:cNvPr id="35" name="Textfeld 34">
          <a:extLst>
            <a:ext uri="{FF2B5EF4-FFF2-40B4-BE49-F238E27FC236}">
              <a16:creationId xmlns:a16="http://schemas.microsoft.com/office/drawing/2014/main" id="{4207432A-96B1-4B59-A30E-9DDFDB7617B7}"/>
            </a:ext>
          </a:extLst>
        </xdr:cNvPr>
        <xdr:cNvSpPr txBox="1"/>
      </xdr:nvSpPr>
      <xdr:spPr>
        <a:xfrm>
          <a:off x="6683375" y="5389563"/>
          <a:ext cx="30341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t2</a:t>
          </a:r>
        </a:p>
      </xdr:txBody>
    </xdr:sp>
    <xdr:clientData/>
  </xdr:oneCellAnchor>
  <xdr:oneCellAnchor>
    <xdr:from>
      <xdr:col>6</xdr:col>
      <xdr:colOff>587375</xdr:colOff>
      <xdr:row>28</xdr:row>
      <xdr:rowOff>39687</xdr:rowOff>
    </xdr:from>
    <xdr:ext cx="303416" cy="264560"/>
    <xdr:sp macro="" textlink="">
      <xdr:nvSpPr>
        <xdr:cNvPr id="36" name="Textfeld 35">
          <a:extLst>
            <a:ext uri="{FF2B5EF4-FFF2-40B4-BE49-F238E27FC236}">
              <a16:creationId xmlns:a16="http://schemas.microsoft.com/office/drawing/2014/main" id="{354F613A-60F4-4513-B6A8-5ACAAF1627CE}"/>
            </a:ext>
          </a:extLst>
        </xdr:cNvPr>
        <xdr:cNvSpPr txBox="1"/>
      </xdr:nvSpPr>
      <xdr:spPr>
        <a:xfrm>
          <a:off x="5159375" y="5373687"/>
          <a:ext cx="30341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t1</a:t>
          </a:r>
        </a:p>
      </xdr:txBody>
    </xdr:sp>
    <xdr:clientData/>
  </xdr:oneCellAnchor>
  <xdr:oneCellAnchor>
    <xdr:from>
      <xdr:col>10</xdr:col>
      <xdr:colOff>587375</xdr:colOff>
      <xdr:row>28</xdr:row>
      <xdr:rowOff>55563</xdr:rowOff>
    </xdr:from>
    <xdr:ext cx="303416" cy="264560"/>
    <xdr:sp macro="" textlink="">
      <xdr:nvSpPr>
        <xdr:cNvPr id="37" name="Textfeld 36">
          <a:extLst>
            <a:ext uri="{FF2B5EF4-FFF2-40B4-BE49-F238E27FC236}">
              <a16:creationId xmlns:a16="http://schemas.microsoft.com/office/drawing/2014/main" id="{F5AD8EC8-5DB6-4214-9EA8-48F9EFC560E7}"/>
            </a:ext>
          </a:extLst>
        </xdr:cNvPr>
        <xdr:cNvSpPr txBox="1"/>
      </xdr:nvSpPr>
      <xdr:spPr>
        <a:xfrm>
          <a:off x="8207375" y="5389563"/>
          <a:ext cx="30341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t3</a:t>
          </a:r>
        </a:p>
      </xdr:txBody>
    </xdr:sp>
    <xdr:clientData/>
  </xdr:oneCellAnchor>
  <xdr:oneCellAnchor>
    <xdr:from>
      <xdr:col>12</xdr:col>
      <xdr:colOff>579438</xdr:colOff>
      <xdr:row>28</xdr:row>
      <xdr:rowOff>39688</xdr:rowOff>
    </xdr:from>
    <xdr:ext cx="303416" cy="264560"/>
    <xdr:sp macro="" textlink="">
      <xdr:nvSpPr>
        <xdr:cNvPr id="38" name="Textfeld 37">
          <a:extLst>
            <a:ext uri="{FF2B5EF4-FFF2-40B4-BE49-F238E27FC236}">
              <a16:creationId xmlns:a16="http://schemas.microsoft.com/office/drawing/2014/main" id="{138C6347-E95C-4D50-A0D9-F33C13E94039}"/>
            </a:ext>
          </a:extLst>
        </xdr:cNvPr>
        <xdr:cNvSpPr txBox="1"/>
      </xdr:nvSpPr>
      <xdr:spPr>
        <a:xfrm>
          <a:off x="9723438" y="5373688"/>
          <a:ext cx="30341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t4</a:t>
          </a:r>
        </a:p>
      </xdr:txBody>
    </xdr:sp>
    <xdr:clientData/>
  </xdr:oneCellAnchor>
  <xdr:oneCellAnchor>
    <xdr:from>
      <xdr:col>8</xdr:col>
      <xdr:colOff>182563</xdr:colOff>
      <xdr:row>29</xdr:row>
      <xdr:rowOff>166688</xdr:rowOff>
    </xdr:from>
    <xdr:ext cx="1210075" cy="264560"/>
    <xdr:sp macro="" textlink="">
      <xdr:nvSpPr>
        <xdr:cNvPr id="39" name="Textfeld 38">
          <a:extLst>
            <a:ext uri="{FF2B5EF4-FFF2-40B4-BE49-F238E27FC236}">
              <a16:creationId xmlns:a16="http://schemas.microsoft.com/office/drawing/2014/main" id="{FA08243F-A4A9-403E-9969-FC01DD44876A}"/>
            </a:ext>
          </a:extLst>
        </xdr:cNvPr>
        <xdr:cNvSpPr txBox="1"/>
      </xdr:nvSpPr>
      <xdr:spPr>
        <a:xfrm>
          <a:off x="6278563" y="5691188"/>
          <a:ext cx="121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T=0,252</a:t>
          </a:r>
          <a:r>
            <a:rPr lang="de-DE" sz="1100" baseline="0"/>
            <a:t> (92 Tage)</a:t>
          </a:r>
          <a:endParaRPr lang="de-DE" sz="1100"/>
        </a:p>
      </xdr:txBody>
    </xdr:sp>
    <xdr:clientData/>
  </xdr:oneCellAnchor>
  <xdr:oneCellAnchor>
    <xdr:from>
      <xdr:col>5</xdr:col>
      <xdr:colOff>277813</xdr:colOff>
      <xdr:row>23</xdr:row>
      <xdr:rowOff>150813</xdr:rowOff>
    </xdr:from>
    <xdr:ext cx="623376" cy="261938"/>
    <xdr:sp macro="" textlink="">
      <xdr:nvSpPr>
        <xdr:cNvPr id="40" name="Textfeld 39">
          <a:extLst>
            <a:ext uri="{FF2B5EF4-FFF2-40B4-BE49-F238E27FC236}">
              <a16:creationId xmlns:a16="http://schemas.microsoft.com/office/drawing/2014/main" id="{4B32D285-AF8D-4749-A703-1328DFC9549F}"/>
            </a:ext>
          </a:extLst>
        </xdr:cNvPr>
        <xdr:cNvSpPr txBox="1"/>
      </xdr:nvSpPr>
      <xdr:spPr>
        <a:xfrm>
          <a:off x="4087813" y="4532313"/>
          <a:ext cx="623376" cy="2619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de-DE" sz="1100"/>
            <a:t>t=0,063</a:t>
          </a:r>
        </a:p>
      </xdr:txBody>
    </xdr:sp>
    <xdr:clientData/>
  </xdr:oneCellAnchor>
  <xdr:oneCellAnchor>
    <xdr:from>
      <xdr:col>5</xdr:col>
      <xdr:colOff>238125</xdr:colOff>
      <xdr:row>24</xdr:row>
      <xdr:rowOff>119063</xdr:rowOff>
    </xdr:from>
    <xdr:ext cx="623376" cy="261938"/>
    <xdr:sp macro="" textlink="">
      <xdr:nvSpPr>
        <xdr:cNvPr id="41" name="Textfeld 40">
          <a:extLst>
            <a:ext uri="{FF2B5EF4-FFF2-40B4-BE49-F238E27FC236}">
              <a16:creationId xmlns:a16="http://schemas.microsoft.com/office/drawing/2014/main" id="{8CFB3265-7520-4C52-8F4E-3742F3807835}"/>
            </a:ext>
          </a:extLst>
        </xdr:cNvPr>
        <xdr:cNvSpPr txBox="1"/>
      </xdr:nvSpPr>
      <xdr:spPr>
        <a:xfrm>
          <a:off x="4048125" y="4691063"/>
          <a:ext cx="623376" cy="2619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de-DE" sz="1100"/>
            <a:t>(23</a:t>
          </a:r>
          <a:r>
            <a:rPr lang="de-DE" sz="1100" baseline="0"/>
            <a:t> Tage)</a:t>
          </a:r>
          <a:endParaRPr lang="de-DE" sz="1100"/>
        </a:p>
      </xdr:txBody>
    </xdr:sp>
    <xdr:clientData/>
  </xdr:oneCellAnchor>
  <xdr:twoCellAnchor>
    <xdr:from>
      <xdr:col>6</xdr:col>
      <xdr:colOff>444500</xdr:colOff>
      <xdr:row>25</xdr:row>
      <xdr:rowOff>7937</xdr:rowOff>
    </xdr:from>
    <xdr:to>
      <xdr:col>6</xdr:col>
      <xdr:colOff>714375</xdr:colOff>
      <xdr:row>25</xdr:row>
      <xdr:rowOff>7937</xdr:rowOff>
    </xdr:to>
    <xdr:cxnSp macro="">
      <xdr:nvCxnSpPr>
        <xdr:cNvPr id="42" name="Gerade Verbindung mit Pfeil 41">
          <a:extLst>
            <a:ext uri="{FF2B5EF4-FFF2-40B4-BE49-F238E27FC236}">
              <a16:creationId xmlns:a16="http://schemas.microsoft.com/office/drawing/2014/main" id="{DC8C302E-C419-4074-AF3F-138B536DB039}"/>
            </a:ext>
          </a:extLst>
        </xdr:cNvPr>
        <xdr:cNvCxnSpPr/>
      </xdr:nvCxnSpPr>
      <xdr:spPr>
        <a:xfrm>
          <a:off x="5016500" y="4770437"/>
          <a:ext cx="269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7938</xdr:colOff>
      <xdr:row>25</xdr:row>
      <xdr:rowOff>0</xdr:rowOff>
    </xdr:from>
    <xdr:to>
      <xdr:col>5</xdr:col>
      <xdr:colOff>277813</xdr:colOff>
      <xdr:row>25</xdr:row>
      <xdr:rowOff>0</xdr:rowOff>
    </xdr:to>
    <xdr:cxnSp macro="">
      <xdr:nvCxnSpPr>
        <xdr:cNvPr id="43" name="Gerade Verbindung mit Pfeil 42">
          <a:extLst>
            <a:ext uri="{FF2B5EF4-FFF2-40B4-BE49-F238E27FC236}">
              <a16:creationId xmlns:a16="http://schemas.microsoft.com/office/drawing/2014/main" id="{887E5CBD-F822-4597-BD35-AED2A0988D29}"/>
            </a:ext>
          </a:extLst>
        </xdr:cNvPr>
        <xdr:cNvCxnSpPr/>
      </xdr:nvCxnSpPr>
      <xdr:spPr>
        <a:xfrm flipH="1" flipV="1">
          <a:off x="3817938" y="4762500"/>
          <a:ext cx="269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66675</xdr:colOff>
      <xdr:row>32</xdr:row>
      <xdr:rowOff>104775</xdr:rowOff>
    </xdr:from>
    <xdr:ext cx="279121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Textfeld 43">
              <a:extLst>
                <a:ext uri="{FF2B5EF4-FFF2-40B4-BE49-F238E27FC236}">
                  <a16:creationId xmlns:a16="http://schemas.microsoft.com/office/drawing/2014/main" id="{08A1C7C7-4104-4AE5-A209-2AEB6653627F}"/>
                </a:ext>
              </a:extLst>
            </xdr:cNvPr>
            <xdr:cNvSpPr txBox="1"/>
          </xdr:nvSpPr>
          <xdr:spPr>
            <a:xfrm>
              <a:off x="66675" y="6200775"/>
              <a:ext cx="279121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AT" sz="1100" b="0" i="1">
                        <a:latin typeface="Cambria Math" panose="02040503050406030204" pitchFamily="18" charset="0"/>
                      </a:rPr>
                      <m:t>𝐸𝑡𝑛</m:t>
                    </m:r>
                    <m:r>
                      <a:rPr lang="de-AT" sz="11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de-AT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de-AT" sz="1100" b="0" i="1">
                            <a:latin typeface="Cambria Math" panose="02040503050406030204" pitchFamily="18" charset="0"/>
                          </a:rPr>
                          <m:t>𝐸𝑢𝑝</m:t>
                        </m:r>
                        <m:d>
                          <m:dPr>
                            <m:ctrlPr>
                              <a:rPr lang="de-AT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de-AT" sz="1100" b="0" i="1">
                                <a:latin typeface="Cambria Math" panose="02040503050406030204" pitchFamily="18" charset="0"/>
                              </a:rPr>
                              <m:t>𝑡𝑛</m:t>
                            </m:r>
                          </m:e>
                        </m:d>
                        <m:r>
                          <a:rPr lang="de-AT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de-AT" sz="1100" b="0" i="1">
                            <a:latin typeface="Cambria Math" panose="02040503050406030204" pitchFamily="18" charset="0"/>
                          </a:rPr>
                          <m:t>𝑃𝑢𝑝</m:t>
                        </m:r>
                        <m:r>
                          <a:rPr lang="de-AT" sz="11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de-AT" sz="1100" b="0" i="1">
                            <a:latin typeface="Cambria Math" panose="02040503050406030204" pitchFamily="18" charset="0"/>
                          </a:rPr>
                          <m:t>𝐸𝑑𝑛</m:t>
                        </m:r>
                        <m:d>
                          <m:dPr>
                            <m:ctrlPr>
                              <a:rPr lang="de-AT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de-AT" sz="1100" b="0" i="1">
                                <a:latin typeface="Cambria Math" panose="02040503050406030204" pitchFamily="18" charset="0"/>
                              </a:rPr>
                              <m:t>𝑡𝑛</m:t>
                            </m:r>
                          </m:e>
                        </m:d>
                        <m:r>
                          <a:rPr lang="de-AT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de-AT" sz="1100" b="0" i="1">
                            <a:latin typeface="Cambria Math" panose="02040503050406030204" pitchFamily="18" charset="0"/>
                          </a:rPr>
                          <m:t>𝑝𝑑𝑛</m:t>
                        </m:r>
                      </m:e>
                    </m:d>
                    <m:r>
                      <a:rPr lang="de-AT" sz="11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de-AT" sz="1100" b="0" i="1">
                        <a:latin typeface="Cambria Math" panose="02040503050406030204" pitchFamily="18" charset="0"/>
                      </a:rPr>
                      <m:t>𝑑𝑓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44" name="Textfeld 43">
              <a:extLst>
                <a:ext uri="{FF2B5EF4-FFF2-40B4-BE49-F238E27FC236}">
                  <a16:creationId xmlns:a16="http://schemas.microsoft.com/office/drawing/2014/main" id="{08A1C7C7-4104-4AE5-A209-2AEB6653627F}"/>
                </a:ext>
              </a:extLst>
            </xdr:cNvPr>
            <xdr:cNvSpPr txBox="1"/>
          </xdr:nvSpPr>
          <xdr:spPr>
            <a:xfrm>
              <a:off x="66675" y="6200775"/>
              <a:ext cx="279121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AT" sz="1100" b="0" i="0">
                  <a:latin typeface="Cambria Math" panose="02040503050406030204" pitchFamily="18" charset="0"/>
                </a:rPr>
                <a:t>𝐸𝑡𝑛=(𝐸𝑢𝑝(𝑡𝑛)∗𝑃𝑢𝑝+𝐸𝑑𝑛(𝑡𝑛)∗𝑝𝑑𝑛)∗𝑑𝑓</a:t>
              </a:r>
              <a:endParaRPr lang="de-DE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14</xdr:row>
      <xdr:rowOff>47625</xdr:rowOff>
    </xdr:from>
    <xdr:to>
      <xdr:col>1</xdr:col>
      <xdr:colOff>361950</xdr:colOff>
      <xdr:row>17</xdr:row>
      <xdr:rowOff>19050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F972995-232E-4A44-A6E7-ECCD662FD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714625"/>
          <a:ext cx="16383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666750</xdr:colOff>
      <xdr:row>18</xdr:row>
      <xdr:rowOff>76200</xdr:rowOff>
    </xdr:from>
    <xdr:to>
      <xdr:col>0</xdr:col>
      <xdr:colOff>1724025</xdr:colOff>
      <xdr:row>19</xdr:row>
      <xdr:rowOff>114300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E21CD6F-FA8F-479B-8122-392BB1C72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3505200"/>
          <a:ext cx="10572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419100</xdr:colOff>
      <xdr:row>21</xdr:row>
      <xdr:rowOff>114300</xdr:rowOff>
    </xdr:from>
    <xdr:to>
      <xdr:col>1</xdr:col>
      <xdr:colOff>647700</xdr:colOff>
      <xdr:row>22</xdr:row>
      <xdr:rowOff>133350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94966C2-6316-414F-A0D8-6A3CCC5B4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4114800"/>
          <a:ext cx="2190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28575</xdr:colOff>
      <xdr:row>12</xdr:row>
      <xdr:rowOff>9525</xdr:rowOff>
    </xdr:from>
    <xdr:ext cx="639919" cy="1732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feld 4">
              <a:extLst>
                <a:ext uri="{FF2B5EF4-FFF2-40B4-BE49-F238E27FC236}">
                  <a16:creationId xmlns:a16="http://schemas.microsoft.com/office/drawing/2014/main" id="{6443CCB0-F2C2-48F3-870B-180B498C148E}"/>
                </a:ext>
              </a:extLst>
            </xdr:cNvPr>
            <xdr:cNvSpPr txBox="1"/>
          </xdr:nvSpPr>
          <xdr:spPr>
            <a:xfrm>
              <a:off x="28575" y="2295525"/>
              <a:ext cx="639919" cy="1732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AT" sz="1100" b="0" i="1">
                        <a:latin typeface="Cambria Math" panose="02040503050406030204" pitchFamily="18" charset="0"/>
                      </a:rPr>
                      <m:t>𝑑𝑓</m:t>
                    </m:r>
                    <m:r>
                      <a:rPr lang="de-AT" sz="11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de-AT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AT" sz="11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  <m:sup>
                        <m:r>
                          <a:rPr lang="de-AT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de-AT" sz="1100" b="0" i="1">
                            <a:latin typeface="Cambria Math" panose="02040503050406030204" pitchFamily="18" charset="0"/>
                          </a:rPr>
                          <m:t>𝑟𝑡</m:t>
                        </m:r>
                      </m:sup>
                    </m:sSup>
                  </m:oMath>
                </m:oMathPara>
              </a14:m>
              <a:endParaRPr lang="de-DE" sz="1100"/>
            </a:p>
          </xdr:txBody>
        </xdr:sp>
      </mc:Choice>
      <mc:Fallback>
        <xdr:sp macro="" textlink="">
          <xdr:nvSpPr>
            <xdr:cNvPr id="5" name="Textfeld 4">
              <a:extLst>
                <a:ext uri="{FF2B5EF4-FFF2-40B4-BE49-F238E27FC236}">
                  <a16:creationId xmlns:a16="http://schemas.microsoft.com/office/drawing/2014/main" id="{6443CCB0-F2C2-48F3-870B-180B498C148E}"/>
                </a:ext>
              </a:extLst>
            </xdr:cNvPr>
            <xdr:cNvSpPr txBox="1"/>
          </xdr:nvSpPr>
          <xdr:spPr>
            <a:xfrm>
              <a:off x="28575" y="2295525"/>
              <a:ext cx="639919" cy="1732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AT" sz="1100" b="0" i="0">
                  <a:latin typeface="Cambria Math" panose="02040503050406030204" pitchFamily="18" charset="0"/>
                </a:rPr>
                <a:t>𝑑𝑓=𝑒^(−𝑟𝑡)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0</xdr:col>
      <xdr:colOff>95250</xdr:colOff>
      <xdr:row>11</xdr:row>
      <xdr:rowOff>19050</xdr:rowOff>
    </xdr:from>
    <xdr:ext cx="1456937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F88B2E8A-9F42-4CF8-9913-B1A305F8A322}"/>
                </a:ext>
              </a:extLst>
            </xdr:cNvPr>
            <xdr:cNvSpPr txBox="1"/>
          </xdr:nvSpPr>
          <xdr:spPr>
            <a:xfrm>
              <a:off x="95250" y="2114550"/>
              <a:ext cx="14569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AT" sz="1100" b="0" i="1">
                        <a:latin typeface="Cambria Math" panose="02040503050406030204" pitchFamily="18" charset="0"/>
                      </a:rPr>
                      <m:t>𝑇</m:t>
                    </m:r>
                    <m:r>
                      <a:rPr lang="de-AT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de-AT" sz="1100" b="0" i="1">
                        <a:latin typeface="Cambria Math" panose="02040503050406030204" pitchFamily="18" charset="0"/>
                      </a:rPr>
                      <m:t>𝑅𝑒𝑠𝑡𝑙𝑎𝑢𝑓𝑧𝑒𝑖𝑡</m:t>
                    </m:r>
                    <m:r>
                      <a:rPr lang="de-AT" sz="1100" b="0" i="1">
                        <a:latin typeface="Cambria Math" panose="02040503050406030204" pitchFamily="18" charset="0"/>
                      </a:rPr>
                      <m:t>/</m:t>
                    </m:r>
                    <m:r>
                      <a:rPr lang="de-AT" sz="1100" b="0" i="1">
                        <a:latin typeface="Cambria Math" panose="02040503050406030204" pitchFamily="18" charset="0"/>
                      </a:rPr>
                      <m:t>𝐽𝑎h𝑟</m:t>
                    </m:r>
                  </m:oMath>
                </m:oMathPara>
              </a14:m>
              <a:endParaRPr lang="de-DE" sz="1100"/>
            </a:p>
          </xdr:txBody>
        </xdr:sp>
      </mc:Choice>
      <mc:Fallback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F88B2E8A-9F42-4CF8-9913-B1A305F8A322}"/>
                </a:ext>
              </a:extLst>
            </xdr:cNvPr>
            <xdr:cNvSpPr txBox="1"/>
          </xdr:nvSpPr>
          <xdr:spPr>
            <a:xfrm>
              <a:off x="95250" y="2114550"/>
              <a:ext cx="14569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AT" sz="1100" b="0" i="0">
                  <a:latin typeface="Cambria Math" panose="02040503050406030204" pitchFamily="18" charset="0"/>
                </a:rPr>
                <a:t>𝑇=𝑅𝑒𝑠𝑡𝑙𝑎𝑢𝑓𝑧𝑒𝑖𝑡/𝐽𝑎ℎ𝑟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2</xdr:col>
      <xdr:colOff>342900</xdr:colOff>
      <xdr:row>15</xdr:row>
      <xdr:rowOff>9525</xdr:rowOff>
    </xdr:from>
    <xdr:ext cx="336310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feld 6">
              <a:extLst>
                <a:ext uri="{FF2B5EF4-FFF2-40B4-BE49-F238E27FC236}">
                  <a16:creationId xmlns:a16="http://schemas.microsoft.com/office/drawing/2014/main" id="{8F764706-B6B3-4AFB-9941-705893999C41}"/>
                </a:ext>
              </a:extLst>
            </xdr:cNvPr>
            <xdr:cNvSpPr txBox="1"/>
          </xdr:nvSpPr>
          <xdr:spPr>
            <a:xfrm>
              <a:off x="3476625" y="2867025"/>
              <a:ext cx="33631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AT" sz="11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lang="de-AT" sz="1100" b="0" i="1" baseline="0">
                        <a:latin typeface="Cambria Math" panose="02040503050406030204" pitchFamily="18" charset="0"/>
                      </a:rPr>
                      <m:t>1</m:t>
                    </m:r>
                    <m:r>
                      <a:rPr lang="de-AT" sz="1100" b="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de-DE" sz="1100"/>
            </a:p>
          </xdr:txBody>
        </xdr:sp>
      </mc:Choice>
      <mc:Fallback>
        <xdr:sp macro="" textlink="">
          <xdr:nvSpPr>
            <xdr:cNvPr id="7" name="Textfeld 6">
              <a:extLst>
                <a:ext uri="{FF2B5EF4-FFF2-40B4-BE49-F238E27FC236}">
                  <a16:creationId xmlns:a16="http://schemas.microsoft.com/office/drawing/2014/main" id="{8F764706-B6B3-4AFB-9941-705893999C41}"/>
                </a:ext>
              </a:extLst>
            </xdr:cNvPr>
            <xdr:cNvSpPr txBox="1"/>
          </xdr:nvSpPr>
          <xdr:spPr>
            <a:xfrm>
              <a:off x="3476625" y="2867025"/>
              <a:ext cx="33631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AT" sz="1100" b="0" i="0">
                  <a:latin typeface="Cambria Math" panose="02040503050406030204" pitchFamily="18" charset="0"/>
                </a:rPr>
                <a:t>𝑑</a:t>
              </a:r>
              <a:r>
                <a:rPr lang="de-AT" sz="1100" b="0" i="0" baseline="0">
                  <a:latin typeface="Cambria Math" panose="02040503050406030204" pitchFamily="18" charset="0"/>
                </a:rPr>
                <a:t>1</a:t>
              </a:r>
              <a:r>
                <a:rPr lang="de-AT" sz="1100" b="0" i="0">
                  <a:latin typeface="Cambria Math" panose="02040503050406030204" pitchFamily="18" charset="0"/>
                </a:rPr>
                <a:t>=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2</xdr:col>
      <xdr:colOff>123825</xdr:colOff>
      <xdr:row>16</xdr:row>
      <xdr:rowOff>9525</xdr:rowOff>
    </xdr:from>
    <xdr:ext cx="560153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90BAB987-7A26-4774-A5F8-E6BE2D6DE950}"/>
                </a:ext>
              </a:extLst>
            </xdr:cNvPr>
            <xdr:cNvSpPr txBox="1"/>
          </xdr:nvSpPr>
          <xdr:spPr>
            <a:xfrm>
              <a:off x="3257550" y="3057525"/>
              <a:ext cx="5601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AT" sz="1100" b="0" i="1">
                        <a:latin typeface="Cambria Math" panose="02040503050406030204" pitchFamily="18" charset="0"/>
                      </a:rPr>
                      <m:t>𝑁</m:t>
                    </m:r>
                    <m:d>
                      <m:dPr>
                        <m:ctrlPr>
                          <a:rPr lang="de-AT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de-AT" sz="1100" b="0" i="1">
                            <a:latin typeface="Cambria Math" panose="02040503050406030204" pitchFamily="18" charset="0"/>
                          </a:rPr>
                          <m:t>𝑑</m:t>
                        </m:r>
                        <m:r>
                          <a:rPr lang="de-AT" sz="1100" b="0" i="1" baseline="0">
                            <a:latin typeface="Cambria Math" panose="02040503050406030204" pitchFamily="18" charset="0"/>
                          </a:rPr>
                          <m:t>1</m:t>
                        </m:r>
                      </m:e>
                    </m:d>
                    <m:r>
                      <a:rPr lang="de-AT" sz="1100" b="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de-DE" sz="1100"/>
            </a:p>
          </xdr:txBody>
        </xdr:sp>
      </mc:Choice>
      <mc:Fallback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90BAB987-7A26-4774-A5F8-E6BE2D6DE950}"/>
                </a:ext>
              </a:extLst>
            </xdr:cNvPr>
            <xdr:cNvSpPr txBox="1"/>
          </xdr:nvSpPr>
          <xdr:spPr>
            <a:xfrm>
              <a:off x="3257550" y="3057525"/>
              <a:ext cx="5601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AT" sz="1100" b="0" i="0">
                  <a:latin typeface="Cambria Math" panose="02040503050406030204" pitchFamily="18" charset="0"/>
                </a:rPr>
                <a:t>𝑁(𝑑</a:t>
              </a:r>
              <a:r>
                <a:rPr lang="de-AT" sz="1100" b="0" i="0" baseline="0">
                  <a:latin typeface="Cambria Math" panose="02040503050406030204" pitchFamily="18" charset="0"/>
                </a:rPr>
                <a:t>1)</a:t>
              </a:r>
              <a:r>
                <a:rPr lang="de-AT" sz="1100" b="0" i="0">
                  <a:latin typeface="Cambria Math" panose="02040503050406030204" pitchFamily="18" charset="0"/>
                </a:rPr>
                <a:t>=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2</xdr:col>
      <xdr:colOff>323850</xdr:colOff>
      <xdr:row>18</xdr:row>
      <xdr:rowOff>19050</xdr:rowOff>
    </xdr:from>
    <xdr:ext cx="336311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6831849A-549E-4AC9-B8CB-4076E374B3EE}"/>
                </a:ext>
              </a:extLst>
            </xdr:cNvPr>
            <xdr:cNvSpPr txBox="1"/>
          </xdr:nvSpPr>
          <xdr:spPr>
            <a:xfrm>
              <a:off x="3457575" y="3448050"/>
              <a:ext cx="33631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AT" sz="11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lang="de-AT" sz="1100" b="0" i="1">
                        <a:latin typeface="Cambria Math" panose="02040503050406030204" pitchFamily="18" charset="0"/>
                      </a:rPr>
                      <m:t>2=</m:t>
                    </m:r>
                  </m:oMath>
                </m:oMathPara>
              </a14:m>
              <a:endParaRPr lang="de-DE" sz="1100"/>
            </a:p>
          </xdr:txBody>
        </xdr:sp>
      </mc:Choice>
      <mc:Fallback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6831849A-549E-4AC9-B8CB-4076E374B3EE}"/>
                </a:ext>
              </a:extLst>
            </xdr:cNvPr>
            <xdr:cNvSpPr txBox="1"/>
          </xdr:nvSpPr>
          <xdr:spPr>
            <a:xfrm>
              <a:off x="3457575" y="3448050"/>
              <a:ext cx="33631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AT" sz="1100" b="0" i="0">
                  <a:latin typeface="Cambria Math" panose="02040503050406030204" pitchFamily="18" charset="0"/>
                </a:rPr>
                <a:t>𝑑2=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2</xdr:col>
      <xdr:colOff>95250</xdr:colOff>
      <xdr:row>19</xdr:row>
      <xdr:rowOff>28575</xdr:rowOff>
    </xdr:from>
    <xdr:ext cx="560153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E3468F6-7E6A-463B-80A0-1BA638BE4366}"/>
                </a:ext>
              </a:extLst>
            </xdr:cNvPr>
            <xdr:cNvSpPr txBox="1"/>
          </xdr:nvSpPr>
          <xdr:spPr>
            <a:xfrm>
              <a:off x="3228975" y="3648075"/>
              <a:ext cx="5601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AT" sz="1100" b="0" i="1">
                        <a:latin typeface="Cambria Math" panose="02040503050406030204" pitchFamily="18" charset="0"/>
                      </a:rPr>
                      <m:t>𝑁</m:t>
                    </m:r>
                    <m:d>
                      <m:dPr>
                        <m:ctrlPr>
                          <a:rPr lang="de-AT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de-AT" sz="1100" b="0" i="1">
                            <a:latin typeface="Cambria Math" panose="02040503050406030204" pitchFamily="18" charset="0"/>
                          </a:rPr>
                          <m:t>𝑑</m:t>
                        </m:r>
                        <m:r>
                          <a:rPr lang="de-AT" sz="1100" b="0" i="1" baseline="0">
                            <a:latin typeface="Cambria Math" panose="02040503050406030204" pitchFamily="18" charset="0"/>
                          </a:rPr>
                          <m:t>2</m:t>
                        </m:r>
                      </m:e>
                    </m:d>
                    <m:r>
                      <a:rPr lang="de-AT" sz="1100" b="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de-DE" sz="1100"/>
            </a:p>
          </xdr:txBody>
        </xdr:sp>
      </mc:Choice>
      <mc:Fallback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E3468F6-7E6A-463B-80A0-1BA638BE4366}"/>
                </a:ext>
              </a:extLst>
            </xdr:cNvPr>
            <xdr:cNvSpPr txBox="1"/>
          </xdr:nvSpPr>
          <xdr:spPr>
            <a:xfrm>
              <a:off x="3228975" y="3648075"/>
              <a:ext cx="5601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AT" sz="1100" b="0" i="0">
                  <a:latin typeface="Cambria Math" panose="02040503050406030204" pitchFamily="18" charset="0"/>
                </a:rPr>
                <a:t>𝑁(𝑑</a:t>
              </a:r>
              <a:r>
                <a:rPr lang="de-AT" sz="1100" b="0" i="0" baseline="0">
                  <a:latin typeface="Cambria Math" panose="02040503050406030204" pitchFamily="18" charset="0"/>
                </a:rPr>
                <a:t>2)</a:t>
              </a:r>
              <a:r>
                <a:rPr lang="de-AT" sz="1100" b="0" i="0">
                  <a:latin typeface="Cambria Math" panose="02040503050406030204" pitchFamily="18" charset="0"/>
                </a:rPr>
                <a:t>=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2</xdr:col>
      <xdr:colOff>390525</xdr:colOff>
      <xdr:row>22</xdr:row>
      <xdr:rowOff>19050</xdr:rowOff>
    </xdr:from>
    <xdr:ext cx="245837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" name="Textfeld 10">
              <a:extLst>
                <a:ext uri="{FF2B5EF4-FFF2-40B4-BE49-F238E27FC236}">
                  <a16:creationId xmlns:a16="http://schemas.microsoft.com/office/drawing/2014/main" id="{493F08D3-7D8E-4AF4-93F0-37FFA31E807A}"/>
                </a:ext>
              </a:extLst>
            </xdr:cNvPr>
            <xdr:cNvSpPr txBox="1"/>
          </xdr:nvSpPr>
          <xdr:spPr>
            <a:xfrm>
              <a:off x="3524250" y="4210050"/>
              <a:ext cx="2458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AT" sz="11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lang="de-AT" sz="1100" b="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de-DE" sz="1100"/>
            </a:p>
          </xdr:txBody>
        </xdr:sp>
      </mc:Choice>
      <mc:Fallback>
        <xdr:sp macro="" textlink="">
          <xdr:nvSpPr>
            <xdr:cNvPr id="11" name="Textfeld 10">
              <a:extLst>
                <a:ext uri="{FF2B5EF4-FFF2-40B4-BE49-F238E27FC236}">
                  <a16:creationId xmlns:a16="http://schemas.microsoft.com/office/drawing/2014/main" id="{493F08D3-7D8E-4AF4-93F0-37FFA31E807A}"/>
                </a:ext>
              </a:extLst>
            </xdr:cNvPr>
            <xdr:cNvSpPr txBox="1"/>
          </xdr:nvSpPr>
          <xdr:spPr>
            <a:xfrm>
              <a:off x="3524250" y="4210050"/>
              <a:ext cx="2458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AT" sz="1100" b="0" i="0">
                  <a:latin typeface="Cambria Math" panose="02040503050406030204" pitchFamily="18" charset="0"/>
                </a:rPr>
                <a:t>𝑐=</a:t>
              </a:r>
              <a:endParaRPr lang="de-DE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A6CB7-11CA-4874-B6D5-8E5FB75873A1}">
  <dimension ref="A1:M45"/>
  <sheetViews>
    <sheetView zoomScale="80" zoomScaleNormal="80" workbookViewId="0">
      <selection activeCell="E15" sqref="E15"/>
    </sheetView>
  </sheetViews>
  <sheetFormatPr baseColWidth="10" defaultRowHeight="15" x14ac:dyDescent="0.25"/>
  <cols>
    <col min="1" max="1" width="28.7109375" bestFit="1" customWidth="1"/>
    <col min="2" max="2" width="17.5703125" bestFit="1" customWidth="1"/>
    <col min="5" max="5" width="13" customWidth="1"/>
    <col min="6" max="6" width="3.28515625" customWidth="1"/>
    <col min="7" max="7" width="11.7109375" bestFit="1" customWidth="1"/>
    <col min="8" max="8" width="1.5703125" customWidth="1"/>
    <col min="9" max="9" width="11.7109375" bestFit="1" customWidth="1"/>
    <col min="10" max="10" width="6.5703125" customWidth="1"/>
    <col min="11" max="11" width="11.7109375" bestFit="1" customWidth="1"/>
    <col min="12" max="12" width="6.28515625" customWidth="1"/>
  </cols>
  <sheetData>
    <row r="1" spans="1:13" x14ac:dyDescent="0.25">
      <c r="A1" s="18" t="s">
        <v>21</v>
      </c>
    </row>
    <row r="2" spans="1:13" x14ac:dyDescent="0.25">
      <c r="A2" t="s">
        <v>20</v>
      </c>
      <c r="B2" t="s">
        <v>19</v>
      </c>
      <c r="M2" s="9">
        <f>K5*Upstep</f>
        <v>75.208730970194082</v>
      </c>
    </row>
    <row r="3" spans="1:13" x14ac:dyDescent="0.25">
      <c r="A3" t="s">
        <v>18</v>
      </c>
      <c r="B3" t="s">
        <v>17</v>
      </c>
      <c r="M3" s="12">
        <f>M2-Strike</f>
        <v>19.208730970194082</v>
      </c>
    </row>
    <row r="4" spans="1:13" x14ac:dyDescent="0.25">
      <c r="A4" t="s">
        <v>16</v>
      </c>
      <c r="B4" t="s">
        <v>15</v>
      </c>
    </row>
    <row r="5" spans="1:13" x14ac:dyDescent="0.25">
      <c r="A5" t="s">
        <v>14</v>
      </c>
      <c r="B5">
        <v>60</v>
      </c>
      <c r="K5" s="9">
        <f>I8*Upstep</f>
        <v>71.078623401753447</v>
      </c>
    </row>
    <row r="6" spans="1:13" x14ac:dyDescent="0.25">
      <c r="A6" t="s">
        <v>13</v>
      </c>
      <c r="B6">
        <v>56</v>
      </c>
      <c r="K6" s="8">
        <f>(M3*Pup+M9*Pdn)*df</f>
        <v>15.184386416174627</v>
      </c>
    </row>
    <row r="7" spans="1:13" x14ac:dyDescent="0.25">
      <c r="A7" t="s">
        <v>12</v>
      </c>
      <c r="B7" s="17">
        <v>0.22500000000000001</v>
      </c>
    </row>
    <row r="8" spans="1:13" x14ac:dyDescent="0.25">
      <c r="A8" t="s">
        <v>11</v>
      </c>
      <c r="B8" s="17">
        <v>0.03</v>
      </c>
      <c r="I8" s="9">
        <f>G11*Upstep</f>
        <v>67.175321794626669</v>
      </c>
      <c r="M8" s="9">
        <f>K5*Downstep</f>
        <v>67.175321794626669</v>
      </c>
    </row>
    <row r="9" spans="1:13" x14ac:dyDescent="0.25">
      <c r="A9" t="s">
        <v>10</v>
      </c>
      <c r="B9">
        <v>92</v>
      </c>
      <c r="I9" s="8">
        <f>(K6*Pup+K12*Pdn)*df</f>
        <v>11.386648076768688</v>
      </c>
      <c r="M9" s="12">
        <f>M8-Strike</f>
        <v>11.175321794626669</v>
      </c>
    </row>
    <row r="10" spans="1:13" x14ac:dyDescent="0.25">
      <c r="A10" t="s">
        <v>9</v>
      </c>
      <c r="B10">
        <v>4</v>
      </c>
    </row>
    <row r="11" spans="1:13" x14ac:dyDescent="0.25">
      <c r="G11" s="13">
        <f>E14*Upstep</f>
        <v>63.486371038811157</v>
      </c>
      <c r="K11" s="9">
        <f>I14*Upstep</f>
        <v>63.486371038811157</v>
      </c>
    </row>
    <row r="12" spans="1:13" x14ac:dyDescent="0.25">
      <c r="A12" t="s">
        <v>8</v>
      </c>
      <c r="B12" s="16">
        <f>EXP(1)</f>
        <v>2.7182818284590451</v>
      </c>
      <c r="G12" s="8">
        <f>(I9*Pup+I15*Pdn)*df</f>
        <v>8.0977778379025764</v>
      </c>
      <c r="K12" s="8">
        <f>(M9*Pup+M15*Pdn)*df</f>
        <v>7.5921340532323409</v>
      </c>
    </row>
    <row r="13" spans="1:13" x14ac:dyDescent="0.25">
      <c r="A13" s="15" t="s">
        <v>7</v>
      </c>
      <c r="B13" s="14">
        <f>B9/365</f>
        <v>0.25205479452054796</v>
      </c>
    </row>
    <row r="14" spans="1:13" x14ac:dyDescent="0.25">
      <c r="A14" s="15" t="s">
        <v>6</v>
      </c>
      <c r="B14" s="14">
        <f>B13/B10</f>
        <v>6.3013698630136991E-2</v>
      </c>
      <c r="E14" s="13">
        <v>60</v>
      </c>
      <c r="I14" s="9">
        <f>G11*Downstep</f>
        <v>60</v>
      </c>
      <c r="M14" s="9">
        <f>K11*Downstep</f>
        <v>60</v>
      </c>
    </row>
    <row r="15" spans="1:13" x14ac:dyDescent="0.25">
      <c r="E15" s="8">
        <f>(G12*Pup+G18*Pdn)*df</f>
        <v>5.507247807182071</v>
      </c>
      <c r="I15" s="8">
        <f>(K12*Pup+K18*Pdn)*df</f>
        <v>4.8049922134225973</v>
      </c>
      <c r="M15" s="12">
        <f>M14-Strike</f>
        <v>4</v>
      </c>
    </row>
    <row r="16" spans="1:13" ht="13.5" customHeight="1" x14ac:dyDescent="0.25">
      <c r="A16" s="5" t="s">
        <v>5</v>
      </c>
      <c r="B16" s="4"/>
    </row>
    <row r="17" spans="1:13" x14ac:dyDescent="0.25">
      <c r="A17" s="23" t="s">
        <v>4</v>
      </c>
      <c r="B17" s="10">
        <f>B12^(B7*(SQRT(B14)))</f>
        <v>1.058106183980186</v>
      </c>
      <c r="G17" s="9">
        <f>E14*Downstep</f>
        <v>56.705083958873793</v>
      </c>
      <c r="K17" s="9">
        <f>I14*Downstep</f>
        <v>56.705083958873793</v>
      </c>
    </row>
    <row r="18" spans="1:13" x14ac:dyDescent="0.25">
      <c r="A18" s="23"/>
      <c r="B18" s="7"/>
      <c r="G18" s="8">
        <f>(I15*Pup+I21*Pdn)*df</f>
        <v>2.9103197959243459</v>
      </c>
      <c r="K18" s="8">
        <f>(M15*Pup+M21*Pdn)*df</f>
        <v>2.0067050132625961</v>
      </c>
    </row>
    <row r="19" spans="1:13" x14ac:dyDescent="0.25">
      <c r="A19" s="23" t="s">
        <v>3</v>
      </c>
      <c r="B19" s="10">
        <f>1/B17</f>
        <v>0.9450847326478965</v>
      </c>
    </row>
    <row r="20" spans="1:13" x14ac:dyDescent="0.25">
      <c r="A20" s="24"/>
      <c r="B20" s="11"/>
      <c r="I20" s="9">
        <f>G17*Downstep</f>
        <v>53.591109113048766</v>
      </c>
      <c r="M20" s="9">
        <f>K23*Upstep</f>
        <v>53.591109113048766</v>
      </c>
    </row>
    <row r="21" spans="1:13" x14ac:dyDescent="0.25">
      <c r="I21" s="8">
        <f>(K18*Pup+0)*df</f>
        <v>1.0067162525633091</v>
      </c>
      <c r="M21" s="8">
        <v>0</v>
      </c>
    </row>
    <row r="22" spans="1:13" x14ac:dyDescent="0.25">
      <c r="A22" s="5" t="s">
        <v>2</v>
      </c>
      <c r="B22" s="4"/>
    </row>
    <row r="23" spans="1:13" x14ac:dyDescent="0.25">
      <c r="A23" s="19"/>
      <c r="B23" s="7"/>
      <c r="K23" s="9">
        <f>I20*Downstep</f>
        <v>50.648139028409943</v>
      </c>
    </row>
    <row r="24" spans="1:13" x14ac:dyDescent="0.25">
      <c r="A24" s="19"/>
      <c r="B24" s="10">
        <f>(e^(Zins*B14)-Downstep)/(Upstep-Downstep)</f>
        <v>0.50262552457643894</v>
      </c>
      <c r="K24" s="8">
        <f>0</f>
        <v>0</v>
      </c>
    </row>
    <row r="25" spans="1:13" x14ac:dyDescent="0.25">
      <c r="A25" s="19"/>
      <c r="B25" s="7"/>
    </row>
    <row r="26" spans="1:13" x14ac:dyDescent="0.25">
      <c r="A26" s="21"/>
      <c r="B26" s="6">
        <f>1-Pup</f>
        <v>0.49737447542356106</v>
      </c>
      <c r="M26" s="9">
        <f>K23*Downstep</f>
        <v>47.866782932778307</v>
      </c>
    </row>
    <row r="27" spans="1:13" x14ac:dyDescent="0.25">
      <c r="M27" s="8">
        <v>0</v>
      </c>
    </row>
    <row r="28" spans="1:13" x14ac:dyDescent="0.25">
      <c r="A28" s="5" t="s">
        <v>1</v>
      </c>
      <c r="B28" s="4"/>
    </row>
    <row r="29" spans="1:13" x14ac:dyDescent="0.25">
      <c r="A29" s="19"/>
      <c r="B29" s="7"/>
    </row>
    <row r="30" spans="1:13" x14ac:dyDescent="0.25">
      <c r="A30" s="21"/>
      <c r="B30" s="6">
        <f>e^(-Zins*B14)</f>
        <v>0.9981113747424788</v>
      </c>
    </row>
    <row r="32" spans="1:13" x14ac:dyDescent="0.25">
      <c r="A32" s="5" t="s">
        <v>0</v>
      </c>
      <c r="B32" s="4"/>
    </row>
    <row r="33" spans="1:8" x14ac:dyDescent="0.25">
      <c r="A33" s="19"/>
      <c r="B33" s="20"/>
    </row>
    <row r="34" spans="1:8" x14ac:dyDescent="0.25">
      <c r="A34" s="21"/>
      <c r="B34" s="22"/>
    </row>
    <row r="41" spans="1:8" ht="6" customHeight="1" x14ac:dyDescent="0.25">
      <c r="F41" s="1"/>
      <c r="G41" s="1"/>
      <c r="H41" s="1"/>
    </row>
    <row r="42" spans="1:8" x14ac:dyDescent="0.25">
      <c r="F42" s="1"/>
      <c r="G42" s="2"/>
      <c r="H42" s="1"/>
    </row>
    <row r="43" spans="1:8" x14ac:dyDescent="0.25">
      <c r="F43" s="1"/>
      <c r="G43" s="3"/>
      <c r="H43" s="1"/>
    </row>
    <row r="44" spans="1:8" x14ac:dyDescent="0.25">
      <c r="F44" s="1"/>
      <c r="G44" s="2"/>
      <c r="H44" s="1"/>
    </row>
    <row r="45" spans="1:8" ht="6.75" customHeight="1" x14ac:dyDescent="0.25">
      <c r="F45" s="1"/>
      <c r="G45" s="1"/>
      <c r="H45" s="1"/>
    </row>
  </sheetData>
  <mergeCells count="6">
    <mergeCell ref="A33:B34"/>
    <mergeCell ref="A17:A18"/>
    <mergeCell ref="A19:A20"/>
    <mergeCell ref="A23:A24"/>
    <mergeCell ref="A25:A26"/>
    <mergeCell ref="A29:A30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16EF9-6055-4850-B02A-0F60C68DDAE7}">
  <dimension ref="A1:D23"/>
  <sheetViews>
    <sheetView tabSelected="1" workbookViewId="0">
      <selection activeCell="G15" sqref="G15"/>
    </sheetView>
  </sheetViews>
  <sheetFormatPr baseColWidth="10" defaultRowHeight="15" x14ac:dyDescent="0.25"/>
  <cols>
    <col min="1" max="1" width="23.140625" bestFit="1" customWidth="1"/>
    <col min="2" max="2" width="17.5703125" bestFit="1" customWidth="1"/>
  </cols>
  <sheetData>
    <row r="1" spans="1:4" x14ac:dyDescent="0.25">
      <c r="A1" s="18" t="s">
        <v>21</v>
      </c>
    </row>
    <row r="2" spans="1:4" x14ac:dyDescent="0.25">
      <c r="A2" t="s">
        <v>20</v>
      </c>
      <c r="B2" t="s">
        <v>23</v>
      </c>
    </row>
    <row r="3" spans="1:4" x14ac:dyDescent="0.25">
      <c r="A3" t="s">
        <v>18</v>
      </c>
      <c r="B3" t="s">
        <v>17</v>
      </c>
    </row>
    <row r="4" spans="1:4" x14ac:dyDescent="0.25">
      <c r="A4" t="s">
        <v>16</v>
      </c>
      <c r="B4" t="s">
        <v>15</v>
      </c>
    </row>
    <row r="5" spans="1:4" x14ac:dyDescent="0.25">
      <c r="A5" t="s">
        <v>14</v>
      </c>
      <c r="B5">
        <v>60</v>
      </c>
    </row>
    <row r="6" spans="1:4" x14ac:dyDescent="0.25">
      <c r="A6" t="s">
        <v>13</v>
      </c>
      <c r="B6">
        <v>56</v>
      </c>
    </row>
    <row r="7" spans="1:4" x14ac:dyDescent="0.25">
      <c r="A7" t="s">
        <v>12</v>
      </c>
      <c r="B7" s="17">
        <v>0.22500000000000001</v>
      </c>
    </row>
    <row r="8" spans="1:4" x14ac:dyDescent="0.25">
      <c r="A8" t="s">
        <v>11</v>
      </c>
      <c r="B8" s="17">
        <v>0.03</v>
      </c>
    </row>
    <row r="9" spans="1:4" x14ac:dyDescent="0.25">
      <c r="A9" t="s">
        <v>10</v>
      </c>
      <c r="B9">
        <v>92</v>
      </c>
    </row>
    <row r="10" spans="1:4" x14ac:dyDescent="0.25">
      <c r="A10" t="s">
        <v>22</v>
      </c>
      <c r="B10">
        <v>365</v>
      </c>
    </row>
    <row r="12" spans="1:4" x14ac:dyDescent="0.25">
      <c r="A12" s="25"/>
      <c r="B12" s="33">
        <f>B9/B10</f>
        <v>0.25205479452054796</v>
      </c>
    </row>
    <row r="13" spans="1:4" x14ac:dyDescent="0.25">
      <c r="A13" s="26"/>
      <c r="B13" s="6">
        <f>EXP(-B8*B12)</f>
        <v>0.99246687346862839</v>
      </c>
    </row>
    <row r="15" spans="1:4" x14ac:dyDescent="0.25">
      <c r="A15" s="27"/>
      <c r="B15" s="28"/>
      <c r="C15" s="29"/>
      <c r="D15" s="4"/>
    </row>
    <row r="16" spans="1:4" x14ac:dyDescent="0.25">
      <c r="A16" s="19"/>
      <c r="B16" s="30"/>
      <c r="C16" s="1"/>
      <c r="D16" s="10">
        <f>(LN(B5/B6)+(B8+B7^2/2)*B12)/(B7*SQRT(B12))</f>
        <v>0.73418588154170472</v>
      </c>
    </row>
    <row r="17" spans="1:4" x14ac:dyDescent="0.25">
      <c r="A17" s="21"/>
      <c r="B17" s="31"/>
      <c r="C17" s="32"/>
      <c r="D17" s="6">
        <f>_xlfn.NORM.S.DIST(D16,TRUE)</f>
        <v>0.76858227149023728</v>
      </c>
    </row>
    <row r="19" spans="1:4" x14ac:dyDescent="0.25">
      <c r="A19" s="27"/>
      <c r="B19" s="28"/>
      <c r="C19" s="29"/>
      <c r="D19" s="33">
        <f>D16-B7*SQRT(B12)</f>
        <v>0.62122449888106823</v>
      </c>
    </row>
    <row r="20" spans="1:4" x14ac:dyDescent="0.25">
      <c r="A20" s="21"/>
      <c r="B20" s="31"/>
      <c r="C20" s="32"/>
      <c r="D20" s="6">
        <f>_xlfn.NORM.S.DIST(D19,TRUE)</f>
        <v>0.73277403885162706</v>
      </c>
    </row>
    <row r="22" spans="1:4" x14ac:dyDescent="0.25">
      <c r="A22" s="27"/>
      <c r="B22" s="28"/>
      <c r="C22" s="29"/>
      <c r="D22" s="4"/>
    </row>
    <row r="23" spans="1:4" x14ac:dyDescent="0.25">
      <c r="A23" s="21"/>
      <c r="B23" s="31"/>
      <c r="C23" s="32"/>
      <c r="D23" s="6">
        <f>B5*D17-B6*B13*D20</f>
        <v>5.3887145687232376</v>
      </c>
    </row>
  </sheetData>
  <mergeCells count="3">
    <mergeCell ref="A15:B17"/>
    <mergeCell ref="A19:B20"/>
    <mergeCell ref="A22:B23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CRR Modell</vt:lpstr>
      <vt:lpstr>Black Scholes Modell</vt:lpstr>
      <vt:lpstr>df</vt:lpstr>
      <vt:lpstr>Downstep</vt:lpstr>
      <vt:lpstr>e</vt:lpstr>
      <vt:lpstr>Pdn</vt:lpstr>
      <vt:lpstr>Pup</vt:lpstr>
      <vt:lpstr>Strike</vt:lpstr>
      <vt:lpstr>Upstep</vt:lpstr>
      <vt:lpstr>Zins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Besitzer</cp:lastModifiedBy>
  <dcterms:created xsi:type="dcterms:W3CDTF">2018-05-01T15:18:25Z</dcterms:created>
  <dcterms:modified xsi:type="dcterms:W3CDTF">2018-05-05T09:21:49Z</dcterms:modified>
</cp:coreProperties>
</file>